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mowienia2\Desktop\ochrona\"/>
    </mc:Choice>
  </mc:AlternateContent>
  <bookViews>
    <workbookView xWindow="0" yWindow="0" windowWidth="28800" windowHeight="12435"/>
  </bookViews>
  <sheets>
    <sheet name="kalkulacja" sheetId="1" r:id="rId1"/>
  </sheets>
  <definedNames>
    <definedName name="kalkulacja" localSheetId="0">kalkulacja!$B$1:$G$25</definedName>
    <definedName name="_xlnm.Print_Area" localSheetId="0">kalkulacja!$A$1:$H$29</definedName>
    <definedName name="Print_Area" localSheetId="0">kalkulacja!$B$1:$H$26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H14" i="1" l="1"/>
  <c r="G10" i="1"/>
  <c r="H10" i="1" s="1"/>
  <c r="G11" i="1"/>
  <c r="H11" i="1" s="1"/>
  <c r="G16" i="1"/>
  <c r="H16" i="1" s="1"/>
  <c r="G17" i="1"/>
  <c r="H17" i="1" s="1"/>
  <c r="G18" i="1"/>
  <c r="H18" i="1" s="1"/>
  <c r="G19" i="1"/>
  <c r="H19" i="1" s="1"/>
  <c r="G21" i="1"/>
  <c r="H21" i="1" s="1"/>
  <c r="G22" i="1"/>
  <c r="G23" i="1"/>
  <c r="H23" i="1" s="1"/>
  <c r="G24" i="1"/>
  <c r="H24" i="1" s="1"/>
  <c r="G8" i="1"/>
  <c r="G12" i="1" l="1"/>
  <c r="G25" i="1"/>
  <c r="H22" i="1"/>
  <c r="H25" i="1" s="1"/>
  <c r="H8" i="1"/>
  <c r="G26" i="1" l="1"/>
  <c r="H12" i="1"/>
  <c r="H26" i="1" s="1"/>
</calcChain>
</file>

<file path=xl/sharedStrings.xml><?xml version="1.0" encoding="utf-8"?>
<sst xmlns="http://schemas.openxmlformats.org/spreadsheetml/2006/main" count="54" uniqueCount="44">
  <si>
    <t>L.p.</t>
  </si>
  <si>
    <t>Opis usługi</t>
  </si>
  <si>
    <t>,</t>
  </si>
  <si>
    <t>ilość</t>
  </si>
  <si>
    <t>h</t>
  </si>
  <si>
    <t>miesiąc</t>
  </si>
  <si>
    <t>Przyjazd załogi interwencyjnej</t>
  </si>
  <si>
    <t>przyjazd</t>
  </si>
  <si>
    <t>5.1</t>
  </si>
  <si>
    <t>5.2</t>
  </si>
  <si>
    <t>5.3</t>
  </si>
  <si>
    <t>jednostka</t>
  </si>
  <si>
    <t>Trzy dwuosobowe patrole pieszo-samochodowe w godz. 20:00 do 6:00</t>
  </si>
  <si>
    <t>Sześć dwuosobowych patroli pieszych w godz. 20:00 do 6:00</t>
  </si>
  <si>
    <t>4.1</t>
  </si>
  <si>
    <t>4.2</t>
  </si>
  <si>
    <t>4.3</t>
  </si>
  <si>
    <t>4.4</t>
  </si>
  <si>
    <t>Załącznik nr 1A</t>
  </si>
  <si>
    <t>Cztery piesze patrole dwuosobowe</t>
  </si>
  <si>
    <t>Trzy dwuosobowe patrole pieszo- samochodowe</t>
  </si>
  <si>
    <t>Dowódca (koordynator działań) oddziału</t>
  </si>
  <si>
    <t>Patrol dwuosobowy, pieszy (od poniedziałku do niedzieli)</t>
  </si>
  <si>
    <t>Patrol dwuosobowy, pieszo-samochodowy (od poniedziałku do niedzieli)</t>
  </si>
  <si>
    <t>Załoga interwencyjna</t>
  </si>
  <si>
    <t>Gotowość do przyjazdów załogi interwencyjnej na wezwanie Zamawiającego  (24/7)</t>
  </si>
  <si>
    <t>Ochrona obiektu w zastępstwie pracownika portierni</t>
  </si>
  <si>
    <t>2.1</t>
  </si>
  <si>
    <t>2.2</t>
  </si>
  <si>
    <t>Zakres podstawowy</t>
  </si>
  <si>
    <t xml:space="preserve">Zakres opcjonalny </t>
  </si>
  <si>
    <t>Do 25 osób do utrzymania porządku publicznego w godz. 20:00 do 6:00</t>
  </si>
  <si>
    <t>A</t>
  </si>
  <si>
    <t>B</t>
  </si>
  <si>
    <t>wartość netto</t>
  </si>
  <si>
    <t>wartość  brutto</t>
  </si>
  <si>
    <t>cena jednostkowa
netto</t>
  </si>
  <si>
    <t>RAZEM ZAKRES PODSTAWOWY (A)</t>
  </si>
  <si>
    <t>RAZEM ZAKRES OPCJONALNY (B)</t>
  </si>
  <si>
    <t>RAZEM (A+B)</t>
  </si>
  <si>
    <t>Noc Sylwestrowa  2022/2023  i 2023/2024</t>
  </si>
  <si>
    <t>Juvenalia 2023 i 2024</t>
  </si>
  <si>
    <t>Kalkulacja cenowa  - KC-zp.272-83/22</t>
  </si>
  <si>
    <r>
      <t xml:space="preserve">Dokument  </t>
    </r>
    <r>
      <rPr>
        <i/>
        <sz val="11"/>
        <color rgb="FFFF0000"/>
        <rFont val="Times New Roman"/>
        <family val="1"/>
        <charset val="238"/>
      </rPr>
      <t>należy sporządzić w postaci elektronicznej i podpisać kwalifikowanym podpisem</t>
    </r>
    <r>
      <rPr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FF0000"/>
        <rFont val="Times New Roman"/>
        <family val="1"/>
        <charset val="238"/>
      </rPr>
      <t>elektronicznym.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</si>
</sst>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2"/>
      <color rgb="FFFF000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3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justify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4" fontId="1" fillId="4" borderId="1" xfId="0" applyNumberFormat="1" applyFont="1" applyFill="1" applyBorder="1" applyAlignment="1" applyProtection="1">
      <alignment horizontal="center" vertical="center"/>
      <protection locked="0"/>
    </xf>
    <xf numFmtId="4" fontId="3" fillId="5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right" vertical="center" indent="2"/>
    </xf>
    <xf numFmtId="0" fontId="3" fillId="0" borderId="2" xfId="0" applyFont="1" applyFill="1" applyBorder="1" applyAlignment="1" applyProtection="1">
      <alignment horizontal="right" vertical="center" wrapText="1" indent="2"/>
    </xf>
    <xf numFmtId="0" fontId="0" fillId="0" borderId="3" xfId="0" applyBorder="1" applyAlignment="1">
      <alignment horizontal="right" vertical="center" indent="2"/>
    </xf>
    <xf numFmtId="0" fontId="0" fillId="0" borderId="4" xfId="0" applyBorder="1" applyAlignment="1">
      <alignment horizontal="right" vertical="center" indent="2"/>
    </xf>
    <xf numFmtId="0" fontId="2" fillId="0" borderId="0" xfId="0" applyFont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33"/>
      <color rgb="FFCCFFCC"/>
      <color rgb="FFFF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view="pageBreakPreview" topLeftCell="A14" zoomScaleNormal="85" zoomScaleSheetLayoutView="100" workbookViewId="0">
      <selection activeCell="K20" sqref="K20"/>
    </sheetView>
  </sheetViews>
  <sheetFormatPr defaultRowHeight="12.75" x14ac:dyDescent="0.25"/>
  <cols>
    <col min="1" max="1" width="9.140625" style="3" customWidth="1"/>
    <col min="2" max="2" width="4.7109375" style="3" customWidth="1"/>
    <col min="3" max="3" width="37.7109375" style="3" customWidth="1"/>
    <col min="4" max="4" width="9.7109375" style="8" customWidth="1"/>
    <col min="5" max="5" width="9.7109375" style="3" customWidth="1"/>
    <col min="6" max="7" width="18.5703125" style="8" customWidth="1"/>
    <col min="8" max="8" width="18.5703125" style="3" customWidth="1"/>
    <col min="9" max="16384" width="9.140625" style="3"/>
  </cols>
  <sheetData>
    <row r="1" spans="2:8" x14ac:dyDescent="0.25">
      <c r="B1" s="1"/>
      <c r="C1" s="2"/>
      <c r="D1" s="1"/>
      <c r="E1" s="2"/>
      <c r="G1" s="25"/>
      <c r="H1" s="25" t="s">
        <v>18</v>
      </c>
    </row>
    <row r="2" spans="2:8" x14ac:dyDescent="0.25">
      <c r="B2" s="1"/>
      <c r="C2" s="2"/>
      <c r="D2" s="1"/>
      <c r="E2" s="2"/>
    </row>
    <row r="3" spans="2:8" x14ac:dyDescent="0.25">
      <c r="B3" s="33" t="s">
        <v>42</v>
      </c>
      <c r="C3" s="33"/>
      <c r="D3" s="33"/>
      <c r="E3" s="33"/>
      <c r="F3" s="33"/>
      <c r="G3" s="33"/>
      <c r="H3" s="33"/>
    </row>
    <row r="4" spans="2:8" x14ac:dyDescent="0.25">
      <c r="B4" s="33"/>
      <c r="C4" s="33"/>
      <c r="D4" s="33"/>
      <c r="E4" s="33"/>
      <c r="F4" s="33"/>
      <c r="G4" s="33"/>
      <c r="H4" s="33"/>
    </row>
    <row r="5" spans="2:8" x14ac:dyDescent="0.25">
      <c r="B5" s="20"/>
      <c r="C5" s="20"/>
      <c r="D5" s="20"/>
      <c r="E5" s="20"/>
      <c r="F5" s="20"/>
      <c r="G5" s="20"/>
    </row>
    <row r="6" spans="2:8" ht="25.5" x14ac:dyDescent="0.25">
      <c r="B6" s="4" t="s">
        <v>0</v>
      </c>
      <c r="C6" s="4" t="s">
        <v>1</v>
      </c>
      <c r="D6" s="4" t="s">
        <v>11</v>
      </c>
      <c r="E6" s="4" t="s">
        <v>3</v>
      </c>
      <c r="F6" s="18" t="s">
        <v>36</v>
      </c>
      <c r="G6" s="19" t="s">
        <v>34</v>
      </c>
      <c r="H6" s="19" t="s">
        <v>35</v>
      </c>
    </row>
    <row r="7" spans="2:8" ht="30" customHeight="1" x14ac:dyDescent="0.25">
      <c r="B7" s="21" t="s">
        <v>32</v>
      </c>
      <c r="C7" s="24" t="s">
        <v>29</v>
      </c>
      <c r="D7" s="21"/>
      <c r="E7" s="21"/>
      <c r="F7" s="22"/>
      <c r="G7" s="23"/>
      <c r="H7" s="23"/>
    </row>
    <row r="8" spans="2:8" ht="30" customHeight="1" x14ac:dyDescent="0.25">
      <c r="B8" s="9">
        <v>1</v>
      </c>
      <c r="C8" s="10" t="s">
        <v>23</v>
      </c>
      <c r="D8" s="9" t="s">
        <v>4</v>
      </c>
      <c r="E8" s="14">
        <v>20000</v>
      </c>
      <c r="F8" s="7"/>
      <c r="G8" s="7" t="str">
        <f>IF(F8="","",ROUND(E8*F8,2))</f>
        <v/>
      </c>
      <c r="H8" s="7" t="str">
        <f>IF(F8="","",ROUND(G8*1.23,2))</f>
        <v/>
      </c>
    </row>
    <row r="9" spans="2:8" ht="30" customHeight="1" x14ac:dyDescent="0.25">
      <c r="B9" s="17">
        <v>2</v>
      </c>
      <c r="C9" s="13" t="s">
        <v>24</v>
      </c>
      <c r="D9" s="12"/>
      <c r="E9" s="15"/>
      <c r="F9" s="16"/>
      <c r="G9" s="16"/>
      <c r="H9" s="16"/>
    </row>
    <row r="10" spans="2:8" ht="30" customHeight="1" x14ac:dyDescent="0.25">
      <c r="B10" s="9" t="s">
        <v>27</v>
      </c>
      <c r="C10" s="10" t="s">
        <v>25</v>
      </c>
      <c r="D10" s="9" t="s">
        <v>5</v>
      </c>
      <c r="E10" s="14">
        <v>24</v>
      </c>
      <c r="F10" s="7"/>
      <c r="G10" s="7" t="str">
        <f t="shared" ref="G10:G24" si="0">IF(F10="","",ROUND(E10*F10,2))</f>
        <v/>
      </c>
      <c r="H10" s="7" t="str">
        <f t="shared" ref="H10:H11" si="1">IF(F10="","",ROUND(G10*1.23,2))</f>
        <v/>
      </c>
    </row>
    <row r="11" spans="2:8" ht="30" customHeight="1" x14ac:dyDescent="0.25">
      <c r="B11" s="9" t="s">
        <v>28</v>
      </c>
      <c r="C11" s="10" t="s">
        <v>6</v>
      </c>
      <c r="D11" s="9" t="s">
        <v>7</v>
      </c>
      <c r="E11" s="14">
        <v>240</v>
      </c>
      <c r="F11" s="7"/>
      <c r="G11" s="7" t="str">
        <f t="shared" si="0"/>
        <v/>
      </c>
      <c r="H11" s="7" t="str">
        <f t="shared" si="1"/>
        <v/>
      </c>
    </row>
    <row r="12" spans="2:8" ht="30" customHeight="1" x14ac:dyDescent="0.25">
      <c r="B12" s="9"/>
      <c r="C12" s="30" t="s">
        <v>37</v>
      </c>
      <c r="D12" s="31"/>
      <c r="E12" s="31"/>
      <c r="F12" s="32"/>
      <c r="G12" s="26" t="str">
        <f>IF(SUM(G8:G8,G10:G11)=0,"",SUM(G8:G8,G10:G11))</f>
        <v/>
      </c>
      <c r="H12" s="26" t="str">
        <f>IF(SUM(H8:H8,H10:H11)=0,"",SUM(H8:H8,H10:H11))</f>
        <v/>
      </c>
    </row>
    <row r="13" spans="2:8" ht="30" customHeight="1" x14ac:dyDescent="0.25">
      <c r="B13" s="21" t="s">
        <v>33</v>
      </c>
      <c r="C13" s="24" t="s">
        <v>30</v>
      </c>
      <c r="D13" s="21"/>
      <c r="E13" s="21"/>
      <c r="F13" s="22"/>
      <c r="G13" s="23"/>
      <c r="H13" s="23"/>
    </row>
    <row r="14" spans="2:8" ht="30" customHeight="1" x14ac:dyDescent="0.25">
      <c r="B14" s="9">
        <v>3</v>
      </c>
      <c r="C14" s="10" t="s">
        <v>22</v>
      </c>
      <c r="D14" s="9" t="s">
        <v>4</v>
      </c>
      <c r="E14" s="14">
        <v>6000</v>
      </c>
      <c r="F14" s="7"/>
      <c r="G14" s="7" t="str">
        <f t="shared" si="0"/>
        <v/>
      </c>
      <c r="H14" s="7" t="str">
        <f>IF(F14="","",ROUND(G14*1.23,2))</f>
        <v/>
      </c>
    </row>
    <row r="15" spans="2:8" ht="30" customHeight="1" x14ac:dyDescent="0.25">
      <c r="B15" s="17">
        <v>4</v>
      </c>
      <c r="C15" s="13" t="s">
        <v>41</v>
      </c>
      <c r="D15" s="12"/>
      <c r="E15" s="15"/>
      <c r="F15" s="16"/>
      <c r="G15" s="16"/>
      <c r="H15" s="16"/>
    </row>
    <row r="16" spans="2:8" ht="30" customHeight="1" x14ac:dyDescent="0.25">
      <c r="B16" s="9" t="s">
        <v>14</v>
      </c>
      <c r="C16" s="10" t="s">
        <v>21</v>
      </c>
      <c r="D16" s="9" t="s">
        <v>4</v>
      </c>
      <c r="E16" s="14">
        <v>112</v>
      </c>
      <c r="F16" s="7"/>
      <c r="G16" s="7" t="str">
        <f t="shared" si="0"/>
        <v/>
      </c>
      <c r="H16" s="7" t="str">
        <f t="shared" ref="H16:H19" si="2">IF(F16="","",ROUND(G16*1.23,2))</f>
        <v/>
      </c>
    </row>
    <row r="17" spans="1:8" ht="30" customHeight="1" x14ac:dyDescent="0.25">
      <c r="B17" s="9" t="s">
        <v>15</v>
      </c>
      <c r="C17" s="11" t="s">
        <v>31</v>
      </c>
      <c r="D17" s="9" t="s">
        <v>4</v>
      </c>
      <c r="E17" s="14">
        <v>2200</v>
      </c>
      <c r="F17" s="7"/>
      <c r="G17" s="7" t="str">
        <f t="shared" si="0"/>
        <v/>
      </c>
      <c r="H17" s="7" t="str">
        <f t="shared" si="2"/>
        <v/>
      </c>
    </row>
    <row r="18" spans="1:8" ht="30" customHeight="1" x14ac:dyDescent="0.25">
      <c r="B18" s="9" t="s">
        <v>16</v>
      </c>
      <c r="C18" s="10" t="s">
        <v>20</v>
      </c>
      <c r="D18" s="9" t="s">
        <v>4</v>
      </c>
      <c r="E18" s="14">
        <v>576</v>
      </c>
      <c r="F18" s="7"/>
      <c r="G18" s="7" t="str">
        <f t="shared" si="0"/>
        <v/>
      </c>
      <c r="H18" s="7" t="str">
        <f t="shared" si="2"/>
        <v/>
      </c>
    </row>
    <row r="19" spans="1:8" ht="30" customHeight="1" x14ac:dyDescent="0.25">
      <c r="B19" s="9" t="s">
        <v>17</v>
      </c>
      <c r="C19" s="10" t="s">
        <v>19</v>
      </c>
      <c r="D19" s="9" t="s">
        <v>4</v>
      </c>
      <c r="E19" s="14">
        <v>1824</v>
      </c>
      <c r="F19" s="7"/>
      <c r="G19" s="7" t="str">
        <f t="shared" si="0"/>
        <v/>
      </c>
      <c r="H19" s="7" t="str">
        <f t="shared" si="2"/>
        <v/>
      </c>
    </row>
    <row r="20" spans="1:8" ht="30" customHeight="1" x14ac:dyDescent="0.25">
      <c r="B20" s="17">
        <v>5</v>
      </c>
      <c r="C20" s="13" t="s">
        <v>40</v>
      </c>
      <c r="D20" s="12"/>
      <c r="E20" s="15"/>
      <c r="F20" s="16"/>
      <c r="G20" s="16"/>
      <c r="H20" s="16"/>
    </row>
    <row r="21" spans="1:8" ht="30" customHeight="1" x14ac:dyDescent="0.25">
      <c r="B21" s="9" t="s">
        <v>8</v>
      </c>
      <c r="C21" s="11" t="s">
        <v>31</v>
      </c>
      <c r="D21" s="9" t="s">
        <v>4</v>
      </c>
      <c r="E21" s="14">
        <v>500</v>
      </c>
      <c r="F21" s="7"/>
      <c r="G21" s="7" t="str">
        <f t="shared" si="0"/>
        <v/>
      </c>
      <c r="H21" s="7" t="str">
        <f t="shared" ref="H21:H24" si="3">IF(F21="","",ROUND(G21*1.23,2))</f>
        <v/>
      </c>
    </row>
    <row r="22" spans="1:8" ht="30" customHeight="1" x14ac:dyDescent="0.25">
      <c r="B22" s="9" t="s">
        <v>9</v>
      </c>
      <c r="C22" s="11" t="s">
        <v>12</v>
      </c>
      <c r="D22" s="9" t="s">
        <v>4</v>
      </c>
      <c r="E22" s="14">
        <v>120</v>
      </c>
      <c r="F22" s="7"/>
      <c r="G22" s="7" t="str">
        <f t="shared" si="0"/>
        <v/>
      </c>
      <c r="H22" s="7" t="str">
        <f t="shared" si="3"/>
        <v/>
      </c>
    </row>
    <row r="23" spans="1:8" ht="30" customHeight="1" x14ac:dyDescent="0.25">
      <c r="B23" s="9" t="s">
        <v>10</v>
      </c>
      <c r="C23" s="11" t="s">
        <v>13</v>
      </c>
      <c r="D23" s="9" t="s">
        <v>4</v>
      </c>
      <c r="E23" s="14">
        <v>240</v>
      </c>
      <c r="F23" s="7"/>
      <c r="G23" s="7" t="str">
        <f t="shared" si="0"/>
        <v/>
      </c>
      <c r="H23" s="7" t="str">
        <f t="shared" si="3"/>
        <v/>
      </c>
    </row>
    <row r="24" spans="1:8" ht="30" customHeight="1" x14ac:dyDescent="0.25">
      <c r="B24" s="9">
        <v>6</v>
      </c>
      <c r="C24" s="10" t="s">
        <v>26</v>
      </c>
      <c r="D24" s="9" t="s">
        <v>4</v>
      </c>
      <c r="E24" s="14">
        <v>4000</v>
      </c>
      <c r="F24" s="7"/>
      <c r="G24" s="7" t="str">
        <f t="shared" si="0"/>
        <v/>
      </c>
      <c r="H24" s="7" t="str">
        <f t="shared" si="3"/>
        <v/>
      </c>
    </row>
    <row r="25" spans="1:8" ht="30" customHeight="1" x14ac:dyDescent="0.25">
      <c r="B25" s="29" t="s">
        <v>38</v>
      </c>
      <c r="C25" s="29"/>
      <c r="D25" s="29"/>
      <c r="E25" s="29"/>
      <c r="F25" s="29"/>
      <c r="G25" s="26" t="str">
        <f>IF(SUM(G14,G16:G19,G21:G24)=0,"",SUM(G14,G16:G19,G21:G24))</f>
        <v/>
      </c>
      <c r="H25" s="26" t="str">
        <f>IF(SUM(H14,H16:H19,H21:H24)=0,"",SUM(H14,H16:H19,H21:H24))</f>
        <v/>
      </c>
    </row>
    <row r="26" spans="1:8" ht="30.75" customHeight="1" x14ac:dyDescent="0.25">
      <c r="B26" s="29" t="s">
        <v>39</v>
      </c>
      <c r="C26" s="29"/>
      <c r="D26" s="29"/>
      <c r="E26" s="29"/>
      <c r="F26" s="29"/>
      <c r="G26" s="27" t="str">
        <f>IF(SUM(G12,G25)=0,"",SUM(G12,G25))</f>
        <v/>
      </c>
      <c r="H26" s="27" t="str">
        <f>IF(SUM(H12,H25)=0,"",SUM(H12,H25))</f>
        <v/>
      </c>
    </row>
    <row r="29" spans="1:8" ht="15.75" x14ac:dyDescent="0.25">
      <c r="C29" s="28" t="s">
        <v>43</v>
      </c>
    </row>
    <row r="31" spans="1:8" x14ac:dyDescent="0.25">
      <c r="B31" s="5"/>
    </row>
    <row r="32" spans="1:8" x14ac:dyDescent="0.25">
      <c r="A32" s="3" t="s">
        <v>2</v>
      </c>
      <c r="B32" s="5"/>
    </row>
    <row r="33" spans="2:3" x14ac:dyDescent="0.25">
      <c r="B33" s="5"/>
    </row>
    <row r="34" spans="2:3" x14ac:dyDescent="0.25">
      <c r="C34" s="6"/>
    </row>
    <row r="35" spans="2:3" x14ac:dyDescent="0.25">
      <c r="C35" s="6"/>
    </row>
    <row r="36" spans="2:3" x14ac:dyDescent="0.25">
      <c r="C36" s="6"/>
    </row>
    <row r="37" spans="2:3" x14ac:dyDescent="0.25">
      <c r="B37" s="5"/>
    </row>
  </sheetData>
  <mergeCells count="5">
    <mergeCell ref="B26:F26"/>
    <mergeCell ref="B25:F25"/>
    <mergeCell ref="C12:F12"/>
    <mergeCell ref="B3:H3"/>
    <mergeCell ref="B4:H4"/>
  </mergeCells>
  <pageMargins left="0.7" right="0.7" top="0.75" bottom="0.75" header="0.3" footer="0.3"/>
  <pageSetup paperSize="9" scale="69" fitToHeight="0" orientation="portrait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kalkulacja</vt:lpstr>
      <vt:lpstr>kalkulacja!kalkulacja</vt:lpstr>
      <vt:lpstr>kalkulacja!Obszar_wydruku</vt:lpstr>
      <vt:lpstr>kalkulacja!Print_Area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Łukasz Szłapa</cp:lastModifiedBy>
  <cp:lastPrinted>2022-07-20T08:48:56Z</cp:lastPrinted>
  <dcterms:created xsi:type="dcterms:W3CDTF">2022-03-25T06:41:17Z</dcterms:created>
  <dcterms:modified xsi:type="dcterms:W3CDTF">2022-07-22T12:58:26Z</dcterms:modified>
</cp:coreProperties>
</file>